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доходов'!$A$1:$E$113</definedName>
  </definedNames>
  <calcPr fullCalcOnLoad="1"/>
</workbook>
</file>

<file path=xl/sharedStrings.xml><?xml version="1.0" encoding="utf-8"?>
<sst xmlns="http://schemas.openxmlformats.org/spreadsheetml/2006/main" count="196" uniqueCount="196">
  <si>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</si>
  <si>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</si>
  <si>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</si>
  <si>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</si>
  <si>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</si>
  <si>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</si>
  <si>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</si>
  <si>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</si>
  <si>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</si>
  <si>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</si>
  <si>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</si>
  <si>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</si>
  <si>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</si>
  <si>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</si>
  <si>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</si>
  <si>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</si>
  <si>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</si>
  <si>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</si>
  <si>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</si>
  <si>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</si>
  <si>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</si>
  <si>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</si>
  <si>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</si>
  <si>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</si>
  <si>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</si>
  <si>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</si>
  <si>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</si>
  <si>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</si>
  <si>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</si>
  <si>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</si>
  <si>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</si>
  <si>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</si>
  <si>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</si>
  <si>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</si>
  <si>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</si>
  <si>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</si>
  <si>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</si>
  <si>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</si>
  <si>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</si>
  <si>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</si>
  <si>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</si>
  <si>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</si>
  <si>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</si>
  <si>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</si>
  <si>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</si>
  <si>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</si>
  <si>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</si>
  <si>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</si>
  <si>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</si>
  <si>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</si>
  <si>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</si>
  <si>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</si>
  <si>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</si>
  <si>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</si>
  <si>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</si>
  <si>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</si>
  <si>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</si>
  <si>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</si>
  <si>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</si>
  <si>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</si>
  <si>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</si>
  <si>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</si>
  <si>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</si>
  <si>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</si>
  <si>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</si>
  <si>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</si>
  <si>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</si>
  <si>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</si>
  <si>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</si>
  <si>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</si>
  <si>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</si>
  <si>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</si>
  <si>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</si>
  <si>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</si>
  <si>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</si>
  <si>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</si>
  <si>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</si>
  <si>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</si>
  <si>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</si>
  <si>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</si>
  <si>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</si>
  <si>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</si>
  <si>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</si>
  <si>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</si>
  <si>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</si>
  <si>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</si>
  <si>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</si>
  <si>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</si>
  <si>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</si>
  <si>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</si>
  <si>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</si>
  <si>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</si>
  <si>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</si>
  <si>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</si>
  <si>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</si>
  <si>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</si>
  <si>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</si>
  <si>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</si>
  <si>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</si>
  <si>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</si>
  <si>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</si>
  <si>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</si>
  <si>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</si>
  <si>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</si>
  <si>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</si>
  <si>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</si>
  <si>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</si>
  <si>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</si>
  <si>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</si>
  <si>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</si>
  <si>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</si>
  <si>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</si>
  <si>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</si>
  <si>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</si>
  <si>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</si>
  <si>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</si>
  <si>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</si>
  <si>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</si>
  <si>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</si>
  <si>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</si>
  <si>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</si>
  <si>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000 2 02 40000 00 0000 150</t>
  </si>
  <si>
    <t xml:space="preserve"> Иные межбюджетные трансферты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</si>
  <si>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</si>
  <si>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</si>
  <si>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</si>
  <si>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000 2 02 25517 04 0000 150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</si>
  <si>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</si>
  <si>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000 2 02 29999 04 3701 150</t>
  </si>
  <si>
    <t>Прочие субсидии бюджетам городских округов (на благоустройство общественных территорий (средства прошлого периода-2022 год) в части благоустройства дворовых территорий)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</si>
  <si>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</si>
  <si>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</si>
  <si>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</si>
  <si>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</si>
  <si>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000 2 02 29999 04 3788 150</t>
  </si>
  <si>
    <t>Прочие субсидии бюджетам городских округов (на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 (средства прошлого периода- 2022 год))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</si>
  <si>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</si>
  <si>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</si>
  <si>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</si>
  <si>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</si>
  <si>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</si>
  <si>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</si>
  <si>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Республики Крым с даты прибытия (но не ранее 18 февраля 2022 года) по 30 ноября 2022 года включительно)</t>
  </si>
  <si>
    <t>Прочие межбюджетные трансферты,  передаваемые бюджетам городских  округов</t>
  </si>
  <si>
    <t>000 2 02 49999 04 0000 150</t>
  </si>
  <si>
    <t>000 2 02 49999 04 0205 150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</si>
  <si>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</si>
  <si>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</si>
  <si>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</si>
  <si>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</si>
  <si>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 xml:space="preserve"> 000 2 02 25188 04 0000 150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</si>
  <si>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</si>
  <si>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Прочие межбюджетные трансферты, передаваемые бюджетам городских округов (на поощрение муниципальных управленческих команд)</t>
  </si>
  <si>
    <t>000 2 02 49999 04 2222 150</t>
  </si>
  <si>
    <t>Субсидии бюджетам городских округов на поддержку региональных программ по проектированию туристского кода центра города</t>
  </si>
  <si>
    <t>000 2 02 25333 04 0000 150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</si>
  <si>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</si>
  <si>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</si>
  <si>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</si>
  <si>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</si>
  <si>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000 1 05 02010 02 0000 110</t>
  </si>
  <si>
    <t>Единый налог на вмененный доход для отдельных видов деятельности</t>
  </si>
  <si>
    <t>000 1 13 00000 00 0000 000</t>
  </si>
  <si>
    <t>Доходы от оказания платных услуг (работ) и компенсации затрат государства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</si>
  <si>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</si>
  <si>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</si>
  <si>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000 1 14 06 324 04 0000 430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</si>
  <si>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</si>
  <si>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Прочие межбюджетные трансферты, передаваемые бюджетам городских округов (на выполнение работ по устранению недостатков в части оснащения инженерно-техническими средствами укрепленности и техническими средствами охраны объектов IV категории)</t>
  </si>
  <si>
    <t xml:space="preserve">Прочие доходы от компенсации затрат бюджетов городских округов </t>
  </si>
  <si>
    <t>000 1 13 02 994 04 0000 130</t>
  </si>
  <si>
    <t>000 2 02 49999 04 0206 150</t>
  </si>
  <si>
    <t>000 1 17 05040 04 0000 180</t>
  </si>
  <si>
    <t xml:space="preserve">Прочие неналоговые доходы бюджетов городских округов </t>
  </si>
  <si>
    <r>
      <t xml:space="preserve">от </t>
    </r>
    <r>
      <rPr>
        <u val="single"/>
        <sz val="14"/>
        <rFont val="Times New Roman"/>
        <family val="1"/>
      </rPr>
      <t xml:space="preserve">     ______         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 _________               </t>
    </r>
  </si>
  <si>
    <t>Доходы бюджета городского округа Евпатория Республики Крым  по кодам классификации доходов бюджетов за 2023 год</t>
  </si>
  <si>
    <t>Утверждено</t>
  </si>
  <si>
    <t>Исполнено</t>
  </si>
  <si>
    <t>Процент исполнения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</si>
  <si>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</si>
  <si>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</si>
  <si>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000 1 17 00 000 00 0000 000</t>
  </si>
  <si>
    <t>Прочие неналоговые доходы</t>
  </si>
  <si>
    <t>000 1 17 01040 04 0000 180</t>
  </si>
  <si>
    <t>Невыясненные поступления, зачисляемые в бюджеты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</si>
  <si>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</si>
  <si>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000 2 18 04000 04 0000 150</t>
  </si>
  <si>
    <t>Доходы бюджетов городских округов от возврата организациями остатков субсидий прошлых лет</t>
  </si>
  <si>
    <t>000 2 18 04010 04 0000 150</t>
  </si>
  <si>
    <t>Доходы бюджетов городских округов от возврата бюджетными учреждениями остатков субсидий прошлых лет</t>
  </si>
  <si>
    <t>000 2 18 04 030 04 0000 150</t>
  </si>
  <si>
    <t>Доходы бюджетов городских округов от возврата иными организациями остатков субсидий прошлых лет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</si>
  <si>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</si>
  <si>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</si>
  <si>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животных без владельцев)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</si>
  <si>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2023 год"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</si>
</sst>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  <numFmt numFmtId="190" formatCode="#,##0.00000"/>
    <numFmt numFmtId="191" formatCode="#,##0.00_ ;[Red]\-#,##0.00\ 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0" fontId="6" fillId="32" borderId="10" xfId="54" applyNumberFormat="1" applyFont="1" applyFill="1" applyBorder="1" applyAlignment="1" applyProtection="1">
      <alignment horizontal="center" vertical="center" wrapText="1"/>
      <protection hidden="1"/>
    </xf>
    <xf numFmtId="180" fontId="6" fillId="32" borderId="10" xfId="54" applyNumberFormat="1" applyFont="1" applyFill="1" applyBorder="1" applyAlignment="1" applyProtection="1">
      <alignment horizontal="center" vertical="center" wrapText="1"/>
      <protection hidden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="80" zoomScaleNormal="80" zoomScalePageLayoutView="0" workbookViewId="0" topLeftCell="A1">
      <selection activeCell="C2" sqref="C2:E2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18.37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82" t="s">
        <v>29</v>
      </c>
      <c r="D1" s="82"/>
      <c r="E1" s="82"/>
    </row>
    <row r="2" spans="1:5" ht="75" customHeight="1">
      <c r="A2" s="3"/>
      <c r="B2" s="3"/>
      <c r="C2" s="81" t="s">
        <v>195</v>
      </c>
      <c r="D2" s="81"/>
      <c r="E2" s="81"/>
    </row>
    <row r="3" spans="1:5" ht="27" customHeight="1">
      <c r="A3" s="3"/>
      <c r="B3" s="3"/>
      <c r="C3" s="83" t="s">
        <v>174</v>
      </c>
      <c r="D3" s="83"/>
      <c r="E3" s="83"/>
    </row>
    <row r="4" spans="1:5" ht="57" customHeight="1">
      <c r="A4" s="84" t="s">
        <v>175</v>
      </c>
      <c r="B4" s="84"/>
      <c r="C4" s="84"/>
      <c r="D4" s="84"/>
      <c r="E4" s="84"/>
    </row>
    <row r="5" spans="1:5" ht="18.75">
      <c r="A5" s="5"/>
      <c r="B5" s="7"/>
      <c r="C5" s="7"/>
      <c r="E5" s="7" t="s">
        <v>30</v>
      </c>
    </row>
    <row r="6" spans="1:5" ht="24.75" customHeight="1">
      <c r="A6" s="85" t="s">
        <v>1</v>
      </c>
      <c r="B6" s="85" t="s">
        <v>2</v>
      </c>
      <c r="C6" s="86" t="s">
        <v>53</v>
      </c>
      <c r="D6" s="86"/>
      <c r="E6" s="86"/>
    </row>
    <row r="7" spans="1:5" ht="35.25" customHeight="1">
      <c r="A7" s="85"/>
      <c r="B7" s="85"/>
      <c r="C7" s="71" t="s">
        <v>176</v>
      </c>
      <c r="D7" s="71" t="s">
        <v>177</v>
      </c>
      <c r="E7" s="72" t="s">
        <v>178</v>
      </c>
    </row>
    <row r="8" spans="1:5" ht="26.25" customHeight="1">
      <c r="A8" s="15" t="s">
        <v>3</v>
      </c>
      <c r="B8" s="15" t="s">
        <v>4</v>
      </c>
      <c r="C8" s="24">
        <f>C9+C10+C14+C15+C17+C18+C19+C20+C21+C22+C23+C24+C26+C30+C35+C11+C16+C25+C12+C37+C13+C27+C38</f>
        <v>1443715610.86</v>
      </c>
      <c r="D8" s="24">
        <f>D9+D10+D14+D15+D17+D18+D19+D20+D21+D22+D23+D24+D26+D30+D35+D11+D16+D25+D12+D13+D27+D36</f>
        <v>1487727306.65</v>
      </c>
      <c r="E8" s="74">
        <f>D8/C8*100</f>
        <v>103.04850175885977</v>
      </c>
    </row>
    <row r="9" spans="1:5" s="9" customFormat="1" ht="24" customHeight="1">
      <c r="A9" s="31" t="s">
        <v>5</v>
      </c>
      <c r="B9" s="39" t="s">
        <v>6</v>
      </c>
      <c r="C9" s="35">
        <v>526877900</v>
      </c>
      <c r="D9" s="35">
        <v>519346724.63</v>
      </c>
      <c r="E9" s="73">
        <f aca="true" t="shared" si="0" ref="E9:E67">D9/C9*100</f>
        <v>98.57060328968059</v>
      </c>
    </row>
    <row r="10" spans="1:5" ht="34.5" customHeight="1">
      <c r="A10" s="45" t="s">
        <v>48</v>
      </c>
      <c r="B10" s="39" t="s">
        <v>46</v>
      </c>
      <c r="C10" s="26">
        <v>16623400</v>
      </c>
      <c r="D10" s="35">
        <v>17053721</v>
      </c>
      <c r="E10" s="73">
        <f t="shared" si="0"/>
        <v>102.58864612534137</v>
      </c>
    </row>
    <row r="11" spans="1:5" ht="34.5" customHeight="1">
      <c r="A11" s="45" t="s">
        <v>98</v>
      </c>
      <c r="B11" s="39" t="s">
        <v>84</v>
      </c>
      <c r="C11" s="26">
        <v>125760000</v>
      </c>
      <c r="D11" s="35">
        <v>126996535.97</v>
      </c>
      <c r="E11" s="73">
        <f t="shared" si="0"/>
        <v>100.98325061227736</v>
      </c>
    </row>
    <row r="12" spans="1:5" ht="34.5" customHeight="1" hidden="1">
      <c r="A12" s="45"/>
      <c r="B12" s="39"/>
      <c r="C12" s="26"/>
      <c r="D12" s="35">
        <v>0</v>
      </c>
      <c r="E12" s="73" t="e">
        <f t="shared" si="0"/>
        <v>#DIV/0!</v>
      </c>
    </row>
    <row r="13" spans="1:5" ht="34.5" customHeight="1">
      <c r="A13" s="32" t="s">
        <v>160</v>
      </c>
      <c r="B13" s="34" t="s">
        <v>161</v>
      </c>
      <c r="C13" s="26">
        <v>-1500000</v>
      </c>
      <c r="D13" s="35">
        <v>-1484520.41</v>
      </c>
      <c r="E13" s="73">
        <f t="shared" si="0"/>
        <v>98.96802733333332</v>
      </c>
    </row>
    <row r="14" spans="1:5" ht="25.5" customHeight="1">
      <c r="A14" s="12" t="s">
        <v>36</v>
      </c>
      <c r="B14" s="41" t="s">
        <v>35</v>
      </c>
      <c r="C14" s="35">
        <v>2219558</v>
      </c>
      <c r="D14" s="35">
        <v>3187212.43</v>
      </c>
      <c r="E14" s="73">
        <f t="shared" si="0"/>
        <v>143.59671745455626</v>
      </c>
    </row>
    <row r="15" spans="1:5" ht="40.5" customHeight="1">
      <c r="A15" s="32" t="s">
        <v>7</v>
      </c>
      <c r="B15" s="34" t="s">
        <v>8</v>
      </c>
      <c r="C15" s="35">
        <v>25570000</v>
      </c>
      <c r="D15" s="35">
        <v>22765937.24</v>
      </c>
      <c r="E15" s="73">
        <f t="shared" si="0"/>
        <v>89.03377880328509</v>
      </c>
    </row>
    <row r="16" spans="1:5" ht="30.75" customHeight="1">
      <c r="A16" s="46" t="s">
        <v>85</v>
      </c>
      <c r="B16" s="34" t="s">
        <v>86</v>
      </c>
      <c r="C16" s="35">
        <v>42037000</v>
      </c>
      <c r="D16" s="35">
        <v>43882668.44</v>
      </c>
      <c r="E16" s="73">
        <f t="shared" si="0"/>
        <v>104.39058077407996</v>
      </c>
    </row>
    <row r="17" spans="1:5" ht="21" customHeight="1">
      <c r="A17" s="32" t="s">
        <v>9</v>
      </c>
      <c r="B17" s="34" t="s">
        <v>10</v>
      </c>
      <c r="C17" s="35">
        <v>32384000</v>
      </c>
      <c r="D17" s="35">
        <v>39533367.43</v>
      </c>
      <c r="E17" s="73">
        <f t="shared" si="0"/>
        <v>122.07685100666995</v>
      </c>
    </row>
    <row r="18" spans="1:5" ht="24.75" customHeight="1">
      <c r="A18" s="40" t="s">
        <v>11</v>
      </c>
      <c r="B18" s="41" t="s">
        <v>12</v>
      </c>
      <c r="C18" s="35">
        <v>13587000</v>
      </c>
      <c r="D18" s="35">
        <v>13873368.81</v>
      </c>
      <c r="E18" s="73">
        <f t="shared" si="0"/>
        <v>102.10766769706336</v>
      </c>
    </row>
    <row r="19" spans="1:5" ht="76.5" customHeight="1">
      <c r="A19" s="32" t="s">
        <v>13</v>
      </c>
      <c r="B19" s="34" t="s">
        <v>14</v>
      </c>
      <c r="C19" s="35">
        <v>386352024.2</v>
      </c>
      <c r="D19" s="35">
        <v>387193214.46</v>
      </c>
      <c r="E19" s="73">
        <f t="shared" si="0"/>
        <v>100.21772637576878</v>
      </c>
    </row>
    <row r="20" spans="1:5" ht="76.5" customHeight="1">
      <c r="A20" s="20" t="s">
        <v>38</v>
      </c>
      <c r="B20" s="39" t="s">
        <v>37</v>
      </c>
      <c r="C20" s="35">
        <v>33528733.12</v>
      </c>
      <c r="D20" s="35">
        <v>36622743.16</v>
      </c>
      <c r="E20" s="73">
        <f t="shared" si="0"/>
        <v>109.22793601812056</v>
      </c>
    </row>
    <row r="21" spans="1:5" ht="39.75" customHeight="1">
      <c r="A21" s="32" t="s">
        <v>15</v>
      </c>
      <c r="B21" s="34" t="s">
        <v>16</v>
      </c>
      <c r="C21" s="35">
        <v>23973046</v>
      </c>
      <c r="D21" s="35">
        <v>26141556</v>
      </c>
      <c r="E21" s="73">
        <f t="shared" si="0"/>
        <v>109.04561731537994</v>
      </c>
    </row>
    <row r="22" spans="1:5" ht="93.75" customHeight="1">
      <c r="A22" s="32" t="s">
        <v>57</v>
      </c>
      <c r="B22" s="34" t="s">
        <v>56</v>
      </c>
      <c r="C22" s="35">
        <v>29191.12</v>
      </c>
      <c r="D22" s="35">
        <v>29191.12</v>
      </c>
      <c r="E22" s="73">
        <f t="shared" si="0"/>
        <v>100</v>
      </c>
    </row>
    <row r="23" spans="1:6" ht="58.5" customHeight="1">
      <c r="A23" s="32" t="s">
        <v>17</v>
      </c>
      <c r="B23" s="34" t="s">
        <v>18</v>
      </c>
      <c r="C23" s="36">
        <v>8237611.63</v>
      </c>
      <c r="D23" s="35">
        <v>9487805.36</v>
      </c>
      <c r="E23" s="73">
        <f t="shared" si="0"/>
        <v>115.17665296876831</v>
      </c>
      <c r="F23" s="33"/>
    </row>
    <row r="24" spans="1:5" ht="77.25" customHeight="1">
      <c r="A24" s="32" t="s">
        <v>19</v>
      </c>
      <c r="B24" s="34" t="s">
        <v>20</v>
      </c>
      <c r="C24" s="35">
        <v>2987164.04</v>
      </c>
      <c r="D24" s="35">
        <v>4597189.91</v>
      </c>
      <c r="E24" s="73">
        <f t="shared" si="0"/>
        <v>153.89814045833253</v>
      </c>
    </row>
    <row r="25" spans="1:5" ht="94.5" customHeight="1">
      <c r="A25" s="32" t="s">
        <v>90</v>
      </c>
      <c r="B25" s="34" t="s">
        <v>110</v>
      </c>
      <c r="C25" s="35">
        <v>59427602.11</v>
      </c>
      <c r="D25" s="35">
        <v>61232307.42</v>
      </c>
      <c r="E25" s="73">
        <f t="shared" si="0"/>
        <v>103.03681327518399</v>
      </c>
    </row>
    <row r="26" spans="1:5" ht="26.25" customHeight="1">
      <c r="A26" s="32" t="s">
        <v>21</v>
      </c>
      <c r="B26" s="34" t="s">
        <v>22</v>
      </c>
      <c r="C26" s="35">
        <v>1263916</v>
      </c>
      <c r="D26" s="35">
        <v>1285993.94</v>
      </c>
      <c r="E26" s="73">
        <f t="shared" si="0"/>
        <v>101.7467885524038</v>
      </c>
    </row>
    <row r="27" spans="1:5" ht="45" customHeight="1">
      <c r="A27" s="69" t="s">
        <v>162</v>
      </c>
      <c r="B27" s="70" t="s">
        <v>163</v>
      </c>
      <c r="C27" s="75">
        <f>C28+C29</f>
        <v>14561387.9</v>
      </c>
      <c r="D27" s="75">
        <f>D28+D29</f>
        <v>19851426.89</v>
      </c>
      <c r="E27" s="73">
        <f t="shared" si="0"/>
        <v>136.32922236760137</v>
      </c>
    </row>
    <row r="28" spans="1:5" ht="45.75" customHeight="1">
      <c r="A28" s="32" t="s">
        <v>164</v>
      </c>
      <c r="B28" s="34" t="s">
        <v>165</v>
      </c>
      <c r="C28" s="35">
        <v>7180.99</v>
      </c>
      <c r="D28" s="35">
        <v>20686.39</v>
      </c>
      <c r="E28" s="73">
        <f t="shared" si="0"/>
        <v>288.07156116357214</v>
      </c>
    </row>
    <row r="29" spans="1:5" ht="54.75" customHeight="1">
      <c r="A29" s="32" t="s">
        <v>170</v>
      </c>
      <c r="B29" s="34" t="s">
        <v>169</v>
      </c>
      <c r="C29" s="35">
        <v>14554206.91</v>
      </c>
      <c r="D29" s="35">
        <v>19830740.5</v>
      </c>
      <c r="E29" s="73">
        <f t="shared" si="0"/>
        <v>136.25435327825775</v>
      </c>
    </row>
    <row r="30" spans="1:6" s="14" customFormat="1" ht="24.75" customHeight="1">
      <c r="A30" s="42" t="s">
        <v>23</v>
      </c>
      <c r="B30" s="43" t="s">
        <v>24</v>
      </c>
      <c r="C30" s="37">
        <f>C31+C33+C34</f>
        <v>114552776.56000002</v>
      </c>
      <c r="D30" s="37">
        <f>D31+D33+D34+D32</f>
        <v>129644632.25</v>
      </c>
      <c r="E30" s="73">
        <f t="shared" si="0"/>
        <v>113.1745874200572</v>
      </c>
      <c r="F30" s="23"/>
    </row>
    <row r="31" spans="1:5" ht="99" customHeight="1">
      <c r="A31" s="13" t="s">
        <v>50</v>
      </c>
      <c r="B31" s="22" t="s">
        <v>49</v>
      </c>
      <c r="C31" s="35">
        <v>27926336.12</v>
      </c>
      <c r="D31" s="35">
        <v>31375728.89</v>
      </c>
      <c r="E31" s="73">
        <f t="shared" si="0"/>
        <v>112.35175554422139</v>
      </c>
    </row>
    <row r="32" spans="1:5" ht="99" customHeight="1">
      <c r="A32" s="13" t="s">
        <v>179</v>
      </c>
      <c r="B32" s="22" t="s">
        <v>180</v>
      </c>
      <c r="C32" s="35">
        <v>0</v>
      </c>
      <c r="D32" s="35">
        <v>300</v>
      </c>
      <c r="E32" s="73"/>
    </row>
    <row r="33" spans="1:5" ht="59.25" customHeight="1">
      <c r="A33" s="13" t="s">
        <v>51</v>
      </c>
      <c r="B33" s="22" t="s">
        <v>87</v>
      </c>
      <c r="C33" s="35">
        <v>83730229.65</v>
      </c>
      <c r="D33" s="35">
        <v>94890558.35</v>
      </c>
      <c r="E33" s="73">
        <f t="shared" si="0"/>
        <v>113.32891208665158</v>
      </c>
    </row>
    <row r="34" spans="1:5" ht="59.25" customHeight="1">
      <c r="A34" s="13" t="s">
        <v>166</v>
      </c>
      <c r="B34" s="22" t="s">
        <v>167</v>
      </c>
      <c r="C34" s="35">
        <v>2896210.79</v>
      </c>
      <c r="D34" s="35">
        <v>3378045.01</v>
      </c>
      <c r="E34" s="73">
        <f t="shared" si="0"/>
        <v>116.63671103165802</v>
      </c>
    </row>
    <row r="35" spans="1:5" ht="24.75" customHeight="1">
      <c r="A35" s="32" t="s">
        <v>33</v>
      </c>
      <c r="B35" s="34" t="s">
        <v>34</v>
      </c>
      <c r="C35" s="35">
        <v>3995929.09</v>
      </c>
      <c r="D35" s="35">
        <v>15215930.65</v>
      </c>
      <c r="E35" s="73">
        <f t="shared" si="0"/>
        <v>380.78580243274536</v>
      </c>
    </row>
    <row r="36" spans="1:5" ht="24.75" customHeight="1">
      <c r="A36" s="76" t="s">
        <v>181</v>
      </c>
      <c r="B36" s="49" t="s">
        <v>182</v>
      </c>
      <c r="C36" s="75">
        <f>C37+C38</f>
        <v>11247371.09</v>
      </c>
      <c r="D36" s="75">
        <f>D37+D38</f>
        <v>11270299.95</v>
      </c>
      <c r="E36" s="73">
        <f t="shared" si="0"/>
        <v>100.20385972701109</v>
      </c>
    </row>
    <row r="37" spans="1:5" ht="27.75" customHeight="1">
      <c r="A37" s="31" t="s">
        <v>183</v>
      </c>
      <c r="B37" s="39" t="s">
        <v>184</v>
      </c>
      <c r="C37" s="35">
        <v>0</v>
      </c>
      <c r="D37" s="36">
        <v>22928.86</v>
      </c>
      <c r="E37" s="73"/>
    </row>
    <row r="38" spans="1:5" ht="24.75" customHeight="1">
      <c r="A38" s="13" t="s">
        <v>172</v>
      </c>
      <c r="B38" s="22" t="s">
        <v>173</v>
      </c>
      <c r="C38" s="35">
        <v>11247371.09</v>
      </c>
      <c r="D38" s="36">
        <v>11247371.09</v>
      </c>
      <c r="E38" s="73">
        <f t="shared" si="0"/>
        <v>100</v>
      </c>
    </row>
    <row r="39" spans="1:5" ht="21.75" customHeight="1">
      <c r="A39" s="44" t="s">
        <v>31</v>
      </c>
      <c r="B39" s="47" t="s">
        <v>25</v>
      </c>
      <c r="C39" s="38">
        <f>C40+C45+C69+C100</f>
        <v>3585967109.3100004</v>
      </c>
      <c r="D39" s="38">
        <f>D40+D45+D69+D100+D106+D109</f>
        <v>3591429258.2000003</v>
      </c>
      <c r="E39" s="74">
        <f t="shared" si="0"/>
        <v>100.15232010566464</v>
      </c>
    </row>
    <row r="40" spans="1:5" ht="21.75" customHeight="1">
      <c r="A40" s="44" t="s">
        <v>81</v>
      </c>
      <c r="B40" s="47" t="s">
        <v>55</v>
      </c>
      <c r="C40" s="38">
        <f>C41+C43</f>
        <v>28815321.99</v>
      </c>
      <c r="D40" s="38">
        <f>D41+D43</f>
        <v>28815321.99</v>
      </c>
      <c r="E40" s="74">
        <f t="shared" si="0"/>
        <v>100</v>
      </c>
    </row>
    <row r="41" spans="1:6" s="2" customFormat="1" ht="27" customHeight="1">
      <c r="A41" s="4" t="s">
        <v>80</v>
      </c>
      <c r="B41" s="48" t="s">
        <v>26</v>
      </c>
      <c r="C41" s="25">
        <f>C42</f>
        <v>2604800</v>
      </c>
      <c r="D41" s="25">
        <f>D42</f>
        <v>2604800</v>
      </c>
      <c r="E41" s="73">
        <f t="shared" si="0"/>
        <v>100</v>
      </c>
      <c r="F41" s="10"/>
    </row>
    <row r="42" spans="1:5" s="9" customFormat="1" ht="42.75" customHeight="1">
      <c r="A42" s="20" t="s">
        <v>79</v>
      </c>
      <c r="B42" s="39" t="s">
        <v>101</v>
      </c>
      <c r="C42" s="26">
        <v>2604800</v>
      </c>
      <c r="D42" s="26">
        <v>2604800</v>
      </c>
      <c r="E42" s="73">
        <f t="shared" si="0"/>
        <v>100</v>
      </c>
    </row>
    <row r="43" spans="1:5" s="9" customFormat="1" ht="42.75" customHeight="1">
      <c r="A43" s="66" t="s">
        <v>156</v>
      </c>
      <c r="B43" s="67" t="s">
        <v>157</v>
      </c>
      <c r="C43" s="28">
        <f>C44</f>
        <v>26210521.99</v>
      </c>
      <c r="D43" s="28">
        <f>D44</f>
        <v>26210521.99</v>
      </c>
      <c r="E43" s="73">
        <f t="shared" si="0"/>
        <v>100</v>
      </c>
    </row>
    <row r="44" spans="1:5" s="9" customFormat="1" ht="42.75" customHeight="1">
      <c r="A44" s="32" t="s">
        <v>158</v>
      </c>
      <c r="B44" s="68" t="s">
        <v>159</v>
      </c>
      <c r="C44" s="26">
        <v>26210521.99</v>
      </c>
      <c r="D44" s="26">
        <v>26210521.99</v>
      </c>
      <c r="E44" s="73">
        <f t="shared" si="0"/>
        <v>100</v>
      </c>
    </row>
    <row r="45" spans="1:5" s="11" customFormat="1" ht="39" customHeight="1">
      <c r="A45" s="16" t="s">
        <v>78</v>
      </c>
      <c r="B45" s="49" t="s">
        <v>32</v>
      </c>
      <c r="C45" s="27">
        <f>C50+C53+C54+C55+C57+C46+C56+C52+C48+C49+C51</f>
        <v>1842745047.98</v>
      </c>
      <c r="D45" s="27">
        <f>D50+D53+D54+D55+D57+D46+D56+D52+D48+D49+D51</f>
        <v>1818174356.3200002</v>
      </c>
      <c r="E45" s="73">
        <f t="shared" si="0"/>
        <v>98.6666255493708</v>
      </c>
    </row>
    <row r="46" spans="1:5" s="11" customFormat="1" ht="87" customHeight="1">
      <c r="A46" s="8" t="s">
        <v>146</v>
      </c>
      <c r="B46" s="50" t="s">
        <v>147</v>
      </c>
      <c r="C46" s="28">
        <f>C47</f>
        <v>22266693.17</v>
      </c>
      <c r="D46" s="28">
        <f>D47</f>
        <v>22266693.16</v>
      </c>
      <c r="E46" s="73">
        <f t="shared" si="0"/>
        <v>99.99999995508986</v>
      </c>
    </row>
    <row r="47" spans="1:5" s="11" customFormat="1" ht="113.25" customHeight="1">
      <c r="A47" s="20" t="s">
        <v>148</v>
      </c>
      <c r="B47" s="39" t="s">
        <v>149</v>
      </c>
      <c r="C47" s="26">
        <v>22266693.17</v>
      </c>
      <c r="D47" s="26">
        <v>22266693.16</v>
      </c>
      <c r="E47" s="73">
        <f t="shared" si="0"/>
        <v>99.99999995508986</v>
      </c>
    </row>
    <row r="48" spans="1:6" s="9" customFormat="1" ht="87.75" customHeight="1">
      <c r="A48" s="20" t="s">
        <v>140</v>
      </c>
      <c r="B48" s="39" t="s">
        <v>141</v>
      </c>
      <c r="C48" s="26">
        <v>4306258.47</v>
      </c>
      <c r="D48" s="26">
        <v>4306258.42</v>
      </c>
      <c r="E48" s="73">
        <f t="shared" si="0"/>
        <v>99.99999883889924</v>
      </c>
      <c r="F48" s="17"/>
    </row>
    <row r="49" spans="1:6" s="9" customFormat="1" ht="87.75" customHeight="1">
      <c r="A49" s="31" t="s">
        <v>150</v>
      </c>
      <c r="B49" s="39" t="s">
        <v>151</v>
      </c>
      <c r="C49" s="26">
        <v>25484431.6</v>
      </c>
      <c r="D49" s="26">
        <v>25048117.2</v>
      </c>
      <c r="E49" s="73">
        <f t="shared" si="0"/>
        <v>98.28791786747168</v>
      </c>
      <c r="F49" s="17"/>
    </row>
    <row r="50" spans="1:6" s="9" customFormat="1" ht="57" customHeight="1">
      <c r="A50" s="31" t="s">
        <v>99</v>
      </c>
      <c r="B50" s="39" t="s">
        <v>111</v>
      </c>
      <c r="C50" s="26">
        <v>50225784.69</v>
      </c>
      <c r="D50" s="26">
        <v>50225784.65</v>
      </c>
      <c r="E50" s="73">
        <f t="shared" si="0"/>
        <v>99.99999992035963</v>
      </c>
      <c r="F50" s="17"/>
    </row>
    <row r="51" spans="1:6" s="9" customFormat="1" ht="57" customHeight="1">
      <c r="A51" s="20" t="s">
        <v>155</v>
      </c>
      <c r="B51" s="39" t="s">
        <v>154</v>
      </c>
      <c r="C51" s="26">
        <v>122268898.99</v>
      </c>
      <c r="D51" s="26">
        <v>108293459.92</v>
      </c>
      <c r="E51" s="73">
        <f>D51/C51*100</f>
        <v>88.56991501073138</v>
      </c>
      <c r="F51" s="17"/>
    </row>
    <row r="52" spans="1:6" s="9" customFormat="1" ht="41.25" customHeight="1">
      <c r="A52" s="59" t="s">
        <v>126</v>
      </c>
      <c r="B52" s="60" t="s">
        <v>125</v>
      </c>
      <c r="C52" s="26">
        <v>950631.58</v>
      </c>
      <c r="D52" s="26">
        <v>950631.58</v>
      </c>
      <c r="E52" s="73">
        <f t="shared" si="0"/>
        <v>100</v>
      </c>
      <c r="F52" s="17"/>
    </row>
    <row r="53" spans="1:6" s="9" customFormat="1" ht="33.75" customHeight="1">
      <c r="A53" s="20" t="s">
        <v>95</v>
      </c>
      <c r="B53" s="39" t="s">
        <v>97</v>
      </c>
      <c r="C53" s="26">
        <v>360319.28</v>
      </c>
      <c r="D53" s="26">
        <v>360319.28</v>
      </c>
      <c r="E53" s="73">
        <f t="shared" si="0"/>
        <v>100</v>
      </c>
      <c r="F53" s="17"/>
    </row>
    <row r="54" spans="1:6" s="9" customFormat="1" ht="48.75" customHeight="1">
      <c r="A54" s="31" t="s">
        <v>96</v>
      </c>
      <c r="B54" s="53" t="s">
        <v>88</v>
      </c>
      <c r="C54" s="26">
        <v>106079874.55</v>
      </c>
      <c r="D54" s="26">
        <v>106079874.55</v>
      </c>
      <c r="E54" s="73">
        <f t="shared" si="0"/>
        <v>100</v>
      </c>
      <c r="F54" s="17"/>
    </row>
    <row r="55" spans="1:5" s="10" customFormat="1" ht="91.5" customHeight="1">
      <c r="A55" s="20" t="s">
        <v>77</v>
      </c>
      <c r="B55" s="55" t="s">
        <v>113</v>
      </c>
      <c r="C55" s="26">
        <v>1426275826.92</v>
      </c>
      <c r="D55" s="26">
        <v>1416241990.51</v>
      </c>
      <c r="E55" s="73">
        <f t="shared" si="0"/>
        <v>99.29650098384771</v>
      </c>
    </row>
    <row r="56" spans="1:5" s="10" customFormat="1" ht="91.5" customHeight="1" hidden="1">
      <c r="A56" s="20"/>
      <c r="B56" s="41"/>
      <c r="C56" s="26"/>
      <c r="D56" s="26"/>
      <c r="E56" s="73" t="e">
        <f t="shared" si="0"/>
        <v>#DIV/0!</v>
      </c>
    </row>
    <row r="57" spans="1:5" s="10" customFormat="1" ht="32.25" customHeight="1">
      <c r="A57" s="8" t="s">
        <v>69</v>
      </c>
      <c r="B57" s="50" t="s">
        <v>47</v>
      </c>
      <c r="C57" s="28">
        <f>C59+C60+C65+C66+C67+C68</f>
        <v>84526328.72999999</v>
      </c>
      <c r="D57" s="28">
        <f>D59+D60+D65+D66+D67+D68</f>
        <v>84401227.05</v>
      </c>
      <c r="E57" s="73">
        <f t="shared" si="0"/>
        <v>99.8519967897818</v>
      </c>
    </row>
    <row r="58" spans="1:5" s="10" customFormat="1" ht="141.75" customHeight="1" hidden="1">
      <c r="A58" s="20"/>
      <c r="B58" s="39"/>
      <c r="C58" s="26"/>
      <c r="D58" s="26"/>
      <c r="E58" s="73" t="e">
        <f t="shared" si="0"/>
        <v>#DIV/0!</v>
      </c>
    </row>
    <row r="59" spans="1:6" s="10" customFormat="1" ht="66" customHeight="1">
      <c r="A59" s="20" t="s">
        <v>94</v>
      </c>
      <c r="B59" s="39" t="s">
        <v>109</v>
      </c>
      <c r="C59" s="26">
        <v>2235939.43</v>
      </c>
      <c r="D59" s="26">
        <v>2235939.43</v>
      </c>
      <c r="E59" s="73">
        <f t="shared" si="0"/>
        <v>100</v>
      </c>
      <c r="F59" s="17"/>
    </row>
    <row r="60" spans="1:6" s="10" customFormat="1" ht="55.5" customHeight="1">
      <c r="A60" s="20" t="s">
        <v>114</v>
      </c>
      <c r="B60" s="54" t="s">
        <v>115</v>
      </c>
      <c r="C60" s="26">
        <v>679341.28</v>
      </c>
      <c r="D60" s="26">
        <v>679341.28</v>
      </c>
      <c r="E60" s="73">
        <f t="shared" si="0"/>
        <v>100</v>
      </c>
      <c r="F60" s="17"/>
    </row>
    <row r="61" spans="1:6" s="10" customFormat="1" ht="55.5" customHeight="1" hidden="1">
      <c r="A61" s="20"/>
      <c r="B61" s="54"/>
      <c r="C61" s="26"/>
      <c r="D61" s="26"/>
      <c r="E61" s="73" t="e">
        <f t="shared" si="0"/>
        <v>#DIV/0!</v>
      </c>
      <c r="F61" s="17"/>
    </row>
    <row r="62" spans="1:6" s="10" customFormat="1" ht="63" customHeight="1" hidden="1">
      <c r="A62" s="20"/>
      <c r="B62" s="54"/>
      <c r="C62" s="26"/>
      <c r="D62" s="26"/>
      <c r="E62" s="73" t="e">
        <f t="shared" si="0"/>
        <v>#DIV/0!</v>
      </c>
      <c r="F62" s="17"/>
    </row>
    <row r="63" spans="1:6" s="10" customFormat="1" ht="69" customHeight="1" hidden="1">
      <c r="A63" s="20"/>
      <c r="B63" s="54"/>
      <c r="C63" s="26"/>
      <c r="D63" s="26"/>
      <c r="E63" s="73" t="e">
        <f t="shared" si="0"/>
        <v>#DIV/0!</v>
      </c>
      <c r="F63" s="17"/>
    </row>
    <row r="64" spans="1:6" s="10" customFormat="1" ht="93" customHeight="1" hidden="1">
      <c r="A64" s="20"/>
      <c r="B64" s="54"/>
      <c r="C64" s="26"/>
      <c r="D64" s="26"/>
      <c r="E64" s="73" t="e">
        <f t="shared" si="0"/>
        <v>#DIV/0!</v>
      </c>
      <c r="F64" s="17"/>
    </row>
    <row r="65" spans="1:6" s="10" customFormat="1" ht="70.5" customHeight="1">
      <c r="A65" s="20" t="s">
        <v>128</v>
      </c>
      <c r="B65" s="54" t="s">
        <v>129</v>
      </c>
      <c r="C65" s="26">
        <v>410224.09</v>
      </c>
      <c r="D65" s="26">
        <v>410224.09</v>
      </c>
      <c r="E65" s="73">
        <f t="shared" si="0"/>
        <v>100</v>
      </c>
      <c r="F65" s="17"/>
    </row>
    <row r="66" spans="1:6" s="10" customFormat="1" ht="60.75" customHeight="1">
      <c r="A66" s="20" t="s">
        <v>130</v>
      </c>
      <c r="B66" s="22" t="s">
        <v>131</v>
      </c>
      <c r="C66" s="26">
        <v>42345643</v>
      </c>
      <c r="D66" s="26">
        <v>42220541.32</v>
      </c>
      <c r="E66" s="73">
        <f t="shared" si="0"/>
        <v>99.70457012543179</v>
      </c>
      <c r="F66" s="17"/>
    </row>
    <row r="67" spans="1:6" s="10" customFormat="1" ht="63.75" customHeight="1">
      <c r="A67" s="20" t="s">
        <v>132</v>
      </c>
      <c r="B67" s="22" t="s">
        <v>133</v>
      </c>
      <c r="C67" s="26">
        <v>2685312</v>
      </c>
      <c r="D67" s="26">
        <v>2685312</v>
      </c>
      <c r="E67" s="73">
        <f t="shared" si="0"/>
        <v>100</v>
      </c>
      <c r="F67" s="17"/>
    </row>
    <row r="68" spans="1:6" s="10" customFormat="1" ht="93" customHeight="1">
      <c r="A68" s="20" t="s">
        <v>134</v>
      </c>
      <c r="B68" s="54" t="s">
        <v>135</v>
      </c>
      <c r="C68" s="26">
        <v>36169868.93</v>
      </c>
      <c r="D68" s="26">
        <v>36169868.93</v>
      </c>
      <c r="E68" s="73">
        <f aca="true" t="shared" si="1" ref="E68:E105">D68/C68*100</f>
        <v>100</v>
      </c>
      <c r="F68" s="17"/>
    </row>
    <row r="69" spans="1:5" s="10" customFormat="1" ht="42.75" customHeight="1">
      <c r="A69" s="8" t="s">
        <v>74</v>
      </c>
      <c r="B69" s="50" t="s">
        <v>89</v>
      </c>
      <c r="C69" s="28">
        <f>C70+C88+C89+C90+C92+C93+C94+C96+C97+C95+C91</f>
        <v>1703772617.92</v>
      </c>
      <c r="D69" s="28">
        <f>D70+D88+D89+D90+D92+D93+D94+D96+D97+D95+D91</f>
        <v>1738512261.7300003</v>
      </c>
      <c r="E69" s="73">
        <f t="shared" si="1"/>
        <v>102.03898357354815</v>
      </c>
    </row>
    <row r="70" spans="1:5" s="10" customFormat="1" ht="44.25" customHeight="1">
      <c r="A70" s="8" t="s">
        <v>75</v>
      </c>
      <c r="B70" s="50" t="s">
        <v>0</v>
      </c>
      <c r="C70" s="28">
        <f>C71+C72+C73+C74+C75+C76+C77+C78+C79+C80+C81+C82+C84+C85+C86+C87+C83</f>
        <v>1497205313.44</v>
      </c>
      <c r="D70" s="28">
        <f>D71+D72+D73+D74+D75+D76+D77+D78+D79+D80+D81+D82+D84+D85+D86+D87+D83</f>
        <v>1530188267.38</v>
      </c>
      <c r="E70" s="73">
        <f t="shared" si="1"/>
        <v>102.20296799937331</v>
      </c>
    </row>
    <row r="71" spans="1:6" s="10" customFormat="1" ht="76.5" customHeight="1">
      <c r="A71" s="51" t="s">
        <v>64</v>
      </c>
      <c r="B71" s="52" t="s">
        <v>104</v>
      </c>
      <c r="C71" s="26">
        <v>182445</v>
      </c>
      <c r="D71" s="26">
        <v>182092.51</v>
      </c>
      <c r="E71" s="73">
        <f t="shared" si="1"/>
        <v>99.80679656882897</v>
      </c>
      <c r="F71" s="18"/>
    </row>
    <row r="72" spans="1:6" s="10" customFormat="1" ht="63.75" customHeight="1">
      <c r="A72" s="51" t="s">
        <v>70</v>
      </c>
      <c r="B72" s="52" t="s">
        <v>105</v>
      </c>
      <c r="C72" s="26">
        <v>774290</v>
      </c>
      <c r="D72" s="26">
        <v>774290</v>
      </c>
      <c r="E72" s="73">
        <f t="shared" si="1"/>
        <v>100</v>
      </c>
      <c r="F72" s="18"/>
    </row>
    <row r="73" spans="1:6" s="10" customFormat="1" ht="78" customHeight="1">
      <c r="A73" s="51" t="s">
        <v>59</v>
      </c>
      <c r="B73" s="52" t="s">
        <v>106</v>
      </c>
      <c r="C73" s="26">
        <v>1505074</v>
      </c>
      <c r="D73" s="26">
        <v>1498749.91</v>
      </c>
      <c r="E73" s="73">
        <f t="shared" si="1"/>
        <v>99.57981534462756</v>
      </c>
      <c r="F73" s="17"/>
    </row>
    <row r="74" spans="1:6" s="10" customFormat="1" ht="81.75" customHeight="1">
      <c r="A74" s="51" t="s">
        <v>58</v>
      </c>
      <c r="B74" s="56" t="s">
        <v>107</v>
      </c>
      <c r="C74" s="26">
        <v>4013531</v>
      </c>
      <c r="D74" s="26">
        <v>3999327.96</v>
      </c>
      <c r="E74" s="73">
        <f t="shared" si="1"/>
        <v>99.64612108390342</v>
      </c>
      <c r="F74" s="17"/>
    </row>
    <row r="75" spans="1:6" s="10" customFormat="1" ht="98.25" customHeight="1">
      <c r="A75" s="51" t="s">
        <v>66</v>
      </c>
      <c r="B75" s="39" t="s">
        <v>108</v>
      </c>
      <c r="C75" s="26">
        <v>145992972.82</v>
      </c>
      <c r="D75" s="26">
        <v>145829938.07</v>
      </c>
      <c r="E75" s="73">
        <f t="shared" si="1"/>
        <v>99.88832698803866</v>
      </c>
      <c r="F75" s="17"/>
    </row>
    <row r="76" spans="1:6" s="10" customFormat="1" ht="74.25" customHeight="1">
      <c r="A76" s="51" t="s">
        <v>60</v>
      </c>
      <c r="B76" s="52" t="s">
        <v>112</v>
      </c>
      <c r="C76" s="26">
        <v>7801560.72</v>
      </c>
      <c r="D76" s="26">
        <v>7792015</v>
      </c>
      <c r="E76" s="73">
        <f t="shared" si="1"/>
        <v>99.87764345696203</v>
      </c>
      <c r="F76" s="17"/>
    </row>
    <row r="77" spans="1:6" s="10" customFormat="1" ht="76.5" customHeight="1">
      <c r="A77" s="51" t="s">
        <v>73</v>
      </c>
      <c r="B77" s="52" t="s">
        <v>41</v>
      </c>
      <c r="C77" s="26">
        <v>201805931</v>
      </c>
      <c r="D77" s="26">
        <v>218935158.82</v>
      </c>
      <c r="E77" s="73">
        <f t="shared" si="1"/>
        <v>108.48797046505041</v>
      </c>
      <c r="F77" s="17"/>
    </row>
    <row r="78" spans="1:6" s="10" customFormat="1" ht="80.25" customHeight="1">
      <c r="A78" s="51" t="s">
        <v>62</v>
      </c>
      <c r="B78" s="52" t="s">
        <v>42</v>
      </c>
      <c r="C78" s="26">
        <v>515455.18</v>
      </c>
      <c r="D78" s="26">
        <v>515455.18</v>
      </c>
      <c r="E78" s="73">
        <f t="shared" si="1"/>
        <v>100</v>
      </c>
      <c r="F78" s="17"/>
    </row>
    <row r="79" spans="1:6" s="10" customFormat="1" ht="56.25" customHeight="1">
      <c r="A79" s="51" t="s">
        <v>61</v>
      </c>
      <c r="B79" s="52" t="s">
        <v>43</v>
      </c>
      <c r="C79" s="26">
        <v>1273803</v>
      </c>
      <c r="D79" s="26">
        <v>1267313.16</v>
      </c>
      <c r="E79" s="73">
        <f t="shared" si="1"/>
        <v>99.49051462431788</v>
      </c>
      <c r="F79" s="17"/>
    </row>
    <row r="80" spans="1:6" s="10" customFormat="1" ht="94.5" customHeight="1">
      <c r="A80" s="51" t="s">
        <v>68</v>
      </c>
      <c r="B80" s="52" t="s">
        <v>44</v>
      </c>
      <c r="C80" s="26">
        <v>334438193.17</v>
      </c>
      <c r="D80" s="26">
        <v>350517875.74</v>
      </c>
      <c r="E80" s="73">
        <f t="shared" si="1"/>
        <v>104.8079683775311</v>
      </c>
      <c r="F80" s="17"/>
    </row>
    <row r="81" spans="1:6" s="10" customFormat="1" ht="135" customHeight="1">
      <c r="A81" s="51" t="s">
        <v>67</v>
      </c>
      <c r="B81" s="52" t="s">
        <v>45</v>
      </c>
      <c r="C81" s="26">
        <v>698573087.2</v>
      </c>
      <c r="D81" s="26">
        <v>698573087.2</v>
      </c>
      <c r="E81" s="73">
        <f t="shared" si="1"/>
        <v>100</v>
      </c>
      <c r="F81" s="17"/>
    </row>
    <row r="82" spans="1:6" s="10" customFormat="1" ht="58.5" customHeight="1" hidden="1">
      <c r="A82" s="51"/>
      <c r="B82" s="52"/>
      <c r="C82" s="26"/>
      <c r="D82" s="26"/>
      <c r="E82" s="73" t="e">
        <f t="shared" si="1"/>
        <v>#DIV/0!</v>
      </c>
      <c r="F82" s="17"/>
    </row>
    <row r="83" spans="1:6" s="10" customFormat="1" ht="58.5" customHeight="1">
      <c r="A83" s="51" t="s">
        <v>136</v>
      </c>
      <c r="B83" s="52" t="s">
        <v>137</v>
      </c>
      <c r="C83" s="26">
        <v>71774284.35</v>
      </c>
      <c r="D83" s="26">
        <v>71774284.35</v>
      </c>
      <c r="E83" s="73">
        <f t="shared" si="1"/>
        <v>100</v>
      </c>
      <c r="F83" s="17"/>
    </row>
    <row r="84" spans="1:6" s="11" customFormat="1" ht="81.75" customHeight="1">
      <c r="A84" s="51" t="s">
        <v>76</v>
      </c>
      <c r="B84" s="52" t="s">
        <v>194</v>
      </c>
      <c r="C84" s="26">
        <v>1852452</v>
      </c>
      <c r="D84" s="26">
        <v>1852422</v>
      </c>
      <c r="E84" s="73">
        <f t="shared" si="1"/>
        <v>99.99838052483952</v>
      </c>
      <c r="F84" s="19"/>
    </row>
    <row r="85" spans="1:5" s="11" customFormat="1" ht="90.75" customHeight="1" hidden="1">
      <c r="A85" s="31"/>
      <c r="B85" s="39"/>
      <c r="C85" s="26"/>
      <c r="D85" s="26"/>
      <c r="E85" s="73" t="e">
        <f t="shared" si="1"/>
        <v>#DIV/0!</v>
      </c>
    </row>
    <row r="86" spans="1:5" s="11" customFormat="1" ht="119.25" customHeight="1">
      <c r="A86" s="51" t="s">
        <v>92</v>
      </c>
      <c r="B86" s="52" t="s">
        <v>93</v>
      </c>
      <c r="C86" s="26">
        <v>70786</v>
      </c>
      <c r="D86" s="26">
        <v>56860.48</v>
      </c>
      <c r="E86" s="73">
        <f t="shared" si="1"/>
        <v>80.3272963580369</v>
      </c>
    </row>
    <row r="87" spans="1:5" s="11" customFormat="1" ht="117.75" customHeight="1">
      <c r="A87" s="51" t="s">
        <v>83</v>
      </c>
      <c r="B87" s="52" t="s">
        <v>82</v>
      </c>
      <c r="C87" s="26">
        <v>26631448</v>
      </c>
      <c r="D87" s="26">
        <v>26619397</v>
      </c>
      <c r="E87" s="73">
        <f t="shared" si="1"/>
        <v>99.95474898698711</v>
      </c>
    </row>
    <row r="88" spans="1:6" s="9" customFormat="1" ht="76.5" customHeight="1">
      <c r="A88" s="21" t="s">
        <v>65</v>
      </c>
      <c r="B88" s="22" t="s">
        <v>40</v>
      </c>
      <c r="C88" s="26">
        <v>37737453.76</v>
      </c>
      <c r="D88" s="26">
        <v>37737453.76</v>
      </c>
      <c r="E88" s="73">
        <f t="shared" si="1"/>
        <v>100</v>
      </c>
      <c r="F88" s="17"/>
    </row>
    <row r="89" spans="1:6" s="9" customFormat="1" ht="76.5" customHeight="1">
      <c r="A89" s="21" t="s">
        <v>119</v>
      </c>
      <c r="B89" s="22" t="s">
        <v>120</v>
      </c>
      <c r="C89" s="26">
        <v>10058895</v>
      </c>
      <c r="D89" s="26">
        <v>10058895</v>
      </c>
      <c r="E89" s="73">
        <f t="shared" si="1"/>
        <v>100</v>
      </c>
      <c r="F89" s="17"/>
    </row>
    <row r="90" spans="1:6" s="9" customFormat="1" ht="58.5" customHeight="1">
      <c r="A90" s="21" t="s">
        <v>72</v>
      </c>
      <c r="B90" s="39" t="s">
        <v>52</v>
      </c>
      <c r="C90" s="26">
        <v>4294</v>
      </c>
      <c r="D90" s="26">
        <v>4294</v>
      </c>
      <c r="E90" s="73">
        <f t="shared" si="1"/>
        <v>100</v>
      </c>
      <c r="F90" s="17"/>
    </row>
    <row r="91" spans="1:6" s="9" customFormat="1" ht="58.5" customHeight="1">
      <c r="A91" s="21" t="s">
        <v>118</v>
      </c>
      <c r="B91" s="39" t="s">
        <v>185</v>
      </c>
      <c r="C91" s="26">
        <v>0</v>
      </c>
      <c r="D91" s="26">
        <v>1900278</v>
      </c>
      <c r="E91" s="73"/>
      <c r="F91" s="17"/>
    </row>
    <row r="92" spans="1:6" s="9" customFormat="1" ht="64.5" customHeight="1">
      <c r="A92" s="21" t="s">
        <v>63</v>
      </c>
      <c r="B92" s="22" t="s">
        <v>27</v>
      </c>
      <c r="C92" s="26">
        <v>9402974.72</v>
      </c>
      <c r="D92" s="26">
        <v>9320575.64</v>
      </c>
      <c r="E92" s="73">
        <f t="shared" si="1"/>
        <v>99.12369135881288</v>
      </c>
      <c r="F92" s="17"/>
    </row>
    <row r="93" spans="1:6" s="9" customFormat="1" ht="64.5" customHeight="1">
      <c r="A93" s="21" t="s">
        <v>116</v>
      </c>
      <c r="B93" s="22" t="s">
        <v>117</v>
      </c>
      <c r="C93" s="26">
        <v>38322273</v>
      </c>
      <c r="D93" s="26">
        <v>38322273</v>
      </c>
      <c r="E93" s="73">
        <f t="shared" si="1"/>
        <v>100</v>
      </c>
      <c r="F93" s="17"/>
    </row>
    <row r="94" spans="1:6" s="9" customFormat="1" ht="19.5" hidden="1">
      <c r="A94" s="21"/>
      <c r="B94" s="22"/>
      <c r="C94" s="26"/>
      <c r="D94" s="26"/>
      <c r="E94" s="73" t="e">
        <f t="shared" si="1"/>
        <v>#DIV/0!</v>
      </c>
      <c r="F94" s="17"/>
    </row>
    <row r="95" spans="1:6" s="9" customFormat="1" ht="37.5">
      <c r="A95" s="21" t="s">
        <v>138</v>
      </c>
      <c r="B95" s="22" t="s">
        <v>139</v>
      </c>
      <c r="C95" s="26">
        <v>42917399</v>
      </c>
      <c r="D95" s="26">
        <v>42917399</v>
      </c>
      <c r="E95" s="73">
        <f t="shared" si="1"/>
        <v>100</v>
      </c>
      <c r="F95" s="17"/>
    </row>
    <row r="96" spans="1:6" s="9" customFormat="1" ht="114.75" customHeight="1">
      <c r="A96" s="21" t="s">
        <v>100</v>
      </c>
      <c r="B96" s="22" t="s">
        <v>127</v>
      </c>
      <c r="C96" s="26">
        <v>39919320</v>
      </c>
      <c r="D96" s="26">
        <v>39919320</v>
      </c>
      <c r="E96" s="73">
        <f t="shared" si="1"/>
        <v>100</v>
      </c>
      <c r="F96" s="17"/>
    </row>
    <row r="97" spans="1:5" s="10" customFormat="1" ht="24" customHeight="1">
      <c r="A97" s="8" t="s">
        <v>71</v>
      </c>
      <c r="B97" s="50" t="s">
        <v>39</v>
      </c>
      <c r="C97" s="28">
        <f>C98+C99</f>
        <v>28204695</v>
      </c>
      <c r="D97" s="28">
        <f>D98+D99</f>
        <v>28143505.95</v>
      </c>
      <c r="E97" s="73">
        <f t="shared" si="1"/>
        <v>99.78305367244708</v>
      </c>
    </row>
    <row r="98" spans="1:9" s="9" customFormat="1" ht="75.75" customHeight="1">
      <c r="A98" s="20" t="s">
        <v>91</v>
      </c>
      <c r="B98" s="52" t="s">
        <v>54</v>
      </c>
      <c r="C98" s="26">
        <v>26823720</v>
      </c>
      <c r="D98" s="26">
        <v>26823720</v>
      </c>
      <c r="E98" s="73">
        <f t="shared" si="1"/>
        <v>100</v>
      </c>
      <c r="I98" s="17"/>
    </row>
    <row r="99" spans="1:9" s="9" customFormat="1" ht="96" customHeight="1">
      <c r="A99" s="20" t="s">
        <v>103</v>
      </c>
      <c r="B99" s="39" t="s">
        <v>102</v>
      </c>
      <c r="C99" s="26">
        <v>1380975</v>
      </c>
      <c r="D99" s="26">
        <v>1319785.95</v>
      </c>
      <c r="E99" s="73">
        <f t="shared" si="1"/>
        <v>95.56914136751207</v>
      </c>
      <c r="I99" s="17"/>
    </row>
    <row r="100" spans="1:9" s="61" customFormat="1" ht="44.25" customHeight="1">
      <c r="A100" s="16" t="s">
        <v>121</v>
      </c>
      <c r="B100" s="57" t="s">
        <v>122</v>
      </c>
      <c r="C100" s="27">
        <f>C101+C102</f>
        <v>10634121.42</v>
      </c>
      <c r="D100" s="27">
        <f>D101+D102</f>
        <v>10634121.42</v>
      </c>
      <c r="E100" s="73">
        <f t="shared" si="1"/>
        <v>100</v>
      </c>
      <c r="I100" s="62"/>
    </row>
    <row r="101" spans="1:9" s="9" customFormat="1" ht="62.25" customHeight="1">
      <c r="A101" s="58" t="s">
        <v>124</v>
      </c>
      <c r="B101" s="64" t="s">
        <v>123</v>
      </c>
      <c r="C101" s="26">
        <v>5000000</v>
      </c>
      <c r="D101" s="26">
        <v>5000000</v>
      </c>
      <c r="E101" s="73">
        <f t="shared" si="1"/>
        <v>100</v>
      </c>
      <c r="I101" s="17"/>
    </row>
    <row r="102" spans="1:9" s="10" customFormat="1" ht="62.25" customHeight="1">
      <c r="A102" s="63" t="s">
        <v>144</v>
      </c>
      <c r="B102" s="65" t="s">
        <v>143</v>
      </c>
      <c r="C102" s="28">
        <f>C103+C104+C105</f>
        <v>5634121.42</v>
      </c>
      <c r="D102" s="28">
        <f>D103+D104+D105</f>
        <v>5634121.42</v>
      </c>
      <c r="E102" s="73">
        <f t="shared" si="1"/>
        <v>100</v>
      </c>
      <c r="I102" s="18"/>
    </row>
    <row r="103" spans="1:9" s="9" customFormat="1" ht="184.5" customHeight="1">
      <c r="A103" s="58" t="s">
        <v>145</v>
      </c>
      <c r="B103" s="64" t="s">
        <v>142</v>
      </c>
      <c r="C103" s="26">
        <v>2252288</v>
      </c>
      <c r="D103" s="26">
        <v>2252288</v>
      </c>
      <c r="E103" s="73">
        <f t="shared" si="1"/>
        <v>100</v>
      </c>
      <c r="I103" s="17"/>
    </row>
    <row r="104" spans="1:9" s="9" customFormat="1" ht="72.75" customHeight="1">
      <c r="A104" s="58" t="s">
        <v>171</v>
      </c>
      <c r="B104" s="64" t="s">
        <v>168</v>
      </c>
      <c r="C104" s="26">
        <v>336733.42</v>
      </c>
      <c r="D104" s="26">
        <v>336733.42</v>
      </c>
      <c r="E104" s="73">
        <f t="shared" si="1"/>
        <v>100</v>
      </c>
      <c r="I104" s="17"/>
    </row>
    <row r="105" spans="1:9" s="9" customFormat="1" ht="52.5" customHeight="1">
      <c r="A105" s="58" t="s">
        <v>153</v>
      </c>
      <c r="B105" s="64" t="s">
        <v>152</v>
      </c>
      <c r="C105" s="26">
        <v>3045100</v>
      </c>
      <c r="D105" s="26">
        <v>3045100</v>
      </c>
      <c r="E105" s="73">
        <f t="shared" si="1"/>
        <v>100</v>
      </c>
      <c r="I105" s="17"/>
    </row>
    <row r="106" spans="1:9" s="9" customFormat="1" ht="52.5" customHeight="1">
      <c r="A106" s="8" t="s">
        <v>186</v>
      </c>
      <c r="B106" s="77" t="s">
        <v>187</v>
      </c>
      <c r="C106" s="78">
        <f>C107+C108</f>
        <v>0</v>
      </c>
      <c r="D106" s="28">
        <f>D107+D108</f>
        <v>3702133.93</v>
      </c>
      <c r="E106" s="73"/>
      <c r="I106" s="17"/>
    </row>
    <row r="107" spans="1:9" s="9" customFormat="1" ht="52.5" customHeight="1">
      <c r="A107" s="20" t="s">
        <v>188</v>
      </c>
      <c r="B107" s="79" t="s">
        <v>189</v>
      </c>
      <c r="C107" s="26">
        <v>0</v>
      </c>
      <c r="D107" s="26">
        <v>3652631.08</v>
      </c>
      <c r="E107" s="73"/>
      <c r="I107" s="17"/>
    </row>
    <row r="108" spans="1:9" s="9" customFormat="1" ht="52.5" customHeight="1">
      <c r="A108" s="20" t="s">
        <v>190</v>
      </c>
      <c r="B108" s="79" t="s">
        <v>191</v>
      </c>
      <c r="C108" s="26">
        <v>0</v>
      </c>
      <c r="D108" s="26">
        <v>49502.85</v>
      </c>
      <c r="E108" s="73"/>
      <c r="I108" s="17"/>
    </row>
    <row r="109" spans="1:9" s="9" customFormat="1" ht="52.5" customHeight="1">
      <c r="A109" s="8" t="s">
        <v>192</v>
      </c>
      <c r="B109" s="80" t="s">
        <v>193</v>
      </c>
      <c r="C109" s="78">
        <v>0</v>
      </c>
      <c r="D109" s="28">
        <v>-8408937.19</v>
      </c>
      <c r="E109" s="73"/>
      <c r="I109" s="17"/>
    </row>
    <row r="110" spans="1:5" ht="27.75" customHeight="1">
      <c r="A110" s="44"/>
      <c r="B110" s="44" t="s">
        <v>28</v>
      </c>
      <c r="C110" s="38">
        <f>C8+C39</f>
        <v>5029682720.17</v>
      </c>
      <c r="D110" s="38">
        <f>D8+D39</f>
        <v>5079156564.85</v>
      </c>
      <c r="E110" s="73">
        <f>D110/C110*100</f>
        <v>100.9836374863488</v>
      </c>
    </row>
    <row r="111" spans="1:5" ht="19.5">
      <c r="A111" s="30"/>
      <c r="B111" s="30"/>
      <c r="C111" s="29"/>
      <c r="D111" s="29"/>
      <c r="E111" s="29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Латышева Е.А.</cp:lastModifiedBy>
  <cp:lastPrinted>2022-10-11T13:20:06Z</cp:lastPrinted>
  <dcterms:created xsi:type="dcterms:W3CDTF">2003-11-18T13:38:27Z</dcterms:created>
  <dcterms:modified xsi:type="dcterms:W3CDTF">2024-03-28T07:29:44Z</dcterms:modified>
  <cp:category/>
  <cp:version/>
  <cp:contentType/>
  <cp:contentStatus/>
</cp:coreProperties>
</file>